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I34" i="1"/>
  <c r="I35"/>
  <c r="I3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29"/>
  <c r="F28"/>
  <c r="F27"/>
  <c r="F26"/>
  <c r="F25"/>
  <c r="F24"/>
  <c r="F23"/>
  <c r="F22"/>
  <c r="F21"/>
  <c r="F20"/>
  <c r="F19"/>
  <c r="F18"/>
  <c r="F17"/>
  <c r="F14"/>
  <c r="F13"/>
  <c r="F12"/>
  <c r="F11"/>
  <c r="F10"/>
  <c r="F9"/>
  <c r="F8"/>
  <c r="F7"/>
  <c r="F6"/>
  <c r="F5"/>
  <c r="E29"/>
  <c r="E28"/>
  <c r="E27"/>
  <c r="E26"/>
  <c r="E25"/>
  <c r="E24"/>
  <c r="E23"/>
  <c r="E22"/>
  <c r="E21"/>
  <c r="E20"/>
  <c r="E19"/>
  <c r="E18"/>
  <c r="E17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<sst xmlns="http://schemas.openxmlformats.org/spreadsheetml/2006/main" count="70" uniqueCount="53">
  <si>
    <t>Curvature</t>
  </si>
  <si>
    <t>Thickness</t>
  </si>
  <si>
    <t>Glass</t>
  </si>
  <si>
    <t>Semi-Diameter</t>
  </si>
  <si>
    <t>Telescope FP</t>
  </si>
  <si>
    <t>Lens 1A</t>
  </si>
  <si>
    <t>1.49, 84.8, 0.0354</t>
  </si>
  <si>
    <t>Lens 1B</t>
  </si>
  <si>
    <t>Lens 2A</t>
  </si>
  <si>
    <t>1.52, 64.2, -0.000429</t>
  </si>
  <si>
    <t>Lens 2B</t>
  </si>
  <si>
    <t>Lens 3A</t>
  </si>
  <si>
    <t>1.62, 63.5, 0.00574</t>
  </si>
  <si>
    <t>Lens 3B</t>
  </si>
  <si>
    <t>Lens 4A</t>
  </si>
  <si>
    <t>Lens 4B</t>
  </si>
  <si>
    <t>1.64, 60.2, -0.00159</t>
  </si>
  <si>
    <t>Lens 4C</t>
  </si>
  <si>
    <t>Filter A</t>
  </si>
  <si>
    <t>SILICA</t>
  </si>
  <si>
    <t>Filter B</t>
  </si>
  <si>
    <t>Lens 5A</t>
  </si>
  <si>
    <t>1.6, 60.5, -0.000448</t>
  </si>
  <si>
    <t>Lens 5B</t>
  </si>
  <si>
    <t>CAF2</t>
  </si>
  <si>
    <t>Lens 5C</t>
  </si>
  <si>
    <t>Lens 6A</t>
  </si>
  <si>
    <t>1.64, 60.1, -0.00201</t>
  </si>
  <si>
    <t>Lens 6B</t>
  </si>
  <si>
    <t>Lens 7A</t>
  </si>
  <si>
    <t>Lens 7B</t>
  </si>
  <si>
    <t>Lens 8A</t>
  </si>
  <si>
    <t>Lens 8B</t>
  </si>
  <si>
    <t>Lens 9A</t>
  </si>
  <si>
    <t>1.52, 64.1, -0.000546</t>
  </si>
  <si>
    <t>Lens 9B</t>
  </si>
  <si>
    <t>Lens 10A</t>
  </si>
  <si>
    <t>Lens 10B</t>
  </si>
  <si>
    <t>CCD</t>
  </si>
  <si>
    <t>Design</t>
  </si>
  <si>
    <t>Revised</t>
  </si>
  <si>
    <t>N-FK51A</t>
  </si>
  <si>
    <t>N-BK7</t>
  </si>
  <si>
    <t>N-PSK53A</t>
  </si>
  <si>
    <t>N-LAK21</t>
  </si>
  <si>
    <t>N-SK14</t>
  </si>
  <si>
    <t>Radius of curvature</t>
  </si>
  <si>
    <t>Model of melt</t>
  </si>
  <si>
    <t>Change</t>
  </si>
  <si>
    <t>ULTRASPEC as designed and as fitted to melt data and glass thicknesses</t>
  </si>
  <si>
    <t>Change in total length (TFP to instrument FP)</t>
  </si>
  <si>
    <t>Change in fore-optics total length</t>
  </si>
  <si>
    <t>Change in camera total length</t>
  </si>
</sst>
</file>

<file path=xl/styles.xml><?xml version="1.0" encoding="utf-8"?>
<styleSheet xmlns="http://schemas.openxmlformats.org/spreadsheetml/2006/main">
  <numFmts count="2">
    <numFmt numFmtId="164" formatCode="0.0000E+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1" fontId="0" fillId="0" borderId="1" xfId="0" applyNumberFormat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5" xfId="0" applyFont="1" applyBorder="1"/>
    <xf numFmtId="2" fontId="1" fillId="0" borderId="6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165" fontId="0" fillId="0" borderId="5" xfId="0" applyNumberFormat="1" applyBorder="1"/>
    <xf numFmtId="165" fontId="1" fillId="2" borderId="6" xfId="0" applyNumberFormat="1" applyFont="1" applyFill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0" fillId="0" borderId="7" xfId="0" applyNumberFormat="1" applyBorder="1"/>
    <xf numFmtId="165" fontId="1" fillId="0" borderId="8" xfId="0" applyNumberFormat="1" applyFont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9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82675</xdr:colOff>
      <xdr:row>21</xdr:row>
      <xdr:rowOff>161925</xdr:rowOff>
    </xdr:to>
    <xdr:pic>
      <xdr:nvPicPr>
        <xdr:cNvPr id="2" name="Picture 1" descr="Desi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5569074" cy="41624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19</xdr:col>
      <xdr:colOff>47625</xdr:colOff>
      <xdr:row>21</xdr:row>
      <xdr:rowOff>180975</xdr:rowOff>
    </xdr:to>
    <xdr:pic>
      <xdr:nvPicPr>
        <xdr:cNvPr id="3" name="Picture 2" descr="Manufact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" y="0"/>
          <a:ext cx="5572125" cy="4181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85725</xdr:colOff>
      <xdr:row>44</xdr:row>
      <xdr:rowOff>180975</xdr:rowOff>
    </xdr:to>
    <xdr:pic>
      <xdr:nvPicPr>
        <xdr:cNvPr id="4" name="Picture 3" descr="Design_MTF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381500"/>
          <a:ext cx="5572125" cy="41814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19</xdr:col>
      <xdr:colOff>85725</xdr:colOff>
      <xdr:row>44</xdr:row>
      <xdr:rowOff>180975</xdr:rowOff>
    </xdr:to>
    <xdr:pic>
      <xdr:nvPicPr>
        <xdr:cNvPr id="5" name="Picture 4" descr="Manufacture_MTF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00" y="4381500"/>
          <a:ext cx="5572125" cy="418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34" sqref="C34"/>
    </sheetView>
  </sheetViews>
  <sheetFormatPr defaultRowHeight="15"/>
  <cols>
    <col min="2" max="10" width="15.7109375" style="2" customWidth="1"/>
    <col min="11" max="11" width="23.28515625" style="2" customWidth="1"/>
    <col min="12" max="12" width="15.7109375" style="2" customWidth="1"/>
  </cols>
  <sheetData>
    <row r="1" spans="1:12" ht="15.75" thickBot="1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.75" thickBot="1"/>
    <row r="3" spans="1:12">
      <c r="A3" s="10"/>
      <c r="B3" s="11"/>
      <c r="C3" s="11" t="s">
        <v>0</v>
      </c>
      <c r="D3" s="11"/>
      <c r="E3" s="11" t="s">
        <v>46</v>
      </c>
      <c r="F3" s="23"/>
      <c r="G3" s="10" t="s">
        <v>1</v>
      </c>
      <c r="H3" s="11"/>
      <c r="I3" s="31"/>
      <c r="J3" s="26" t="s">
        <v>2</v>
      </c>
      <c r="K3" s="11"/>
      <c r="L3" s="12" t="s">
        <v>3</v>
      </c>
    </row>
    <row r="4" spans="1:12">
      <c r="A4" s="13"/>
      <c r="B4" s="3"/>
      <c r="C4" s="4" t="s">
        <v>39</v>
      </c>
      <c r="D4" s="4" t="s">
        <v>40</v>
      </c>
      <c r="E4" s="4" t="s">
        <v>39</v>
      </c>
      <c r="F4" s="24" t="s">
        <v>40</v>
      </c>
      <c r="G4" s="32" t="s">
        <v>39</v>
      </c>
      <c r="H4" s="4" t="s">
        <v>40</v>
      </c>
      <c r="I4" s="14" t="s">
        <v>48</v>
      </c>
      <c r="J4" s="27" t="s">
        <v>39</v>
      </c>
      <c r="K4" s="4" t="s">
        <v>47</v>
      </c>
      <c r="L4" s="14"/>
    </row>
    <row r="5" spans="1:12">
      <c r="A5" s="15">
        <v>6</v>
      </c>
      <c r="B5" s="4" t="s">
        <v>4</v>
      </c>
      <c r="C5" s="5">
        <v>-1.1402957885399999E-3</v>
      </c>
      <c r="D5" s="6">
        <v>-1.1402957885399999E-3</v>
      </c>
      <c r="E5" s="7">
        <f>1/C5</f>
        <v>-876.96544181783713</v>
      </c>
      <c r="F5" s="25">
        <f>1/D5</f>
        <v>-876.96544181783713</v>
      </c>
      <c r="G5" s="33">
        <v>49.99998848341</v>
      </c>
      <c r="H5" s="7">
        <v>50.103041746659997</v>
      </c>
      <c r="I5" s="34">
        <f>H5-G5</f>
        <v>0.10305326324999697</v>
      </c>
      <c r="J5" s="28"/>
      <c r="K5" s="8"/>
      <c r="L5" s="16">
        <v>37.132686401959802</v>
      </c>
    </row>
    <row r="6" spans="1:12">
      <c r="A6" s="15">
        <v>7</v>
      </c>
      <c r="B6" s="4" t="s">
        <v>5</v>
      </c>
      <c r="C6" s="5">
        <v>6.8998827019940596E-3</v>
      </c>
      <c r="D6" s="6">
        <v>6.8998827019940596E-3</v>
      </c>
      <c r="E6" s="7">
        <f t="shared" ref="E6:F29" si="0">1/C6</f>
        <v>144.93000000000015</v>
      </c>
      <c r="F6" s="25">
        <f t="shared" si="0"/>
        <v>144.93000000000015</v>
      </c>
      <c r="G6" s="33">
        <v>17.97</v>
      </c>
      <c r="H6" s="7">
        <v>17.530999999999999</v>
      </c>
      <c r="I6" s="35">
        <f t="shared" ref="I6:I29" si="1">H6-G6</f>
        <v>-0.43900000000000006</v>
      </c>
      <c r="J6" s="29" t="s">
        <v>41</v>
      </c>
      <c r="K6" s="4" t="s">
        <v>6</v>
      </c>
      <c r="L6" s="16">
        <v>43</v>
      </c>
    </row>
    <row r="7" spans="1:12">
      <c r="A7" s="15">
        <v>8</v>
      </c>
      <c r="B7" s="4" t="s">
        <v>7</v>
      </c>
      <c r="C7" s="5">
        <v>1.0731916720326199E-3</v>
      </c>
      <c r="D7" s="6">
        <v>1.0731916720326199E-3</v>
      </c>
      <c r="E7" s="7">
        <f t="shared" si="0"/>
        <v>931.8000000000045</v>
      </c>
      <c r="F7" s="25">
        <f t="shared" si="0"/>
        <v>931.8000000000045</v>
      </c>
      <c r="G7" s="33">
        <v>224.2597229454</v>
      </c>
      <c r="H7" s="7">
        <v>222.41716803290001</v>
      </c>
      <c r="I7" s="34">
        <f t="shared" si="1"/>
        <v>-1.8425549124999918</v>
      </c>
      <c r="J7" s="28"/>
      <c r="K7" s="8"/>
      <c r="L7" s="16">
        <v>43</v>
      </c>
    </row>
    <row r="8" spans="1:12">
      <c r="A8" s="15">
        <v>9</v>
      </c>
      <c r="B8" s="4" t="s">
        <v>8</v>
      </c>
      <c r="C8" s="5">
        <v>1.28229787779701E-2</v>
      </c>
      <c r="D8" s="6">
        <v>1.28229787779701E-2</v>
      </c>
      <c r="E8" s="7">
        <f t="shared" si="0"/>
        <v>77.985000000000142</v>
      </c>
      <c r="F8" s="25">
        <f t="shared" si="0"/>
        <v>77.985000000000142</v>
      </c>
      <c r="G8" s="33">
        <v>8</v>
      </c>
      <c r="H8" s="7">
        <v>8.0020000000000007</v>
      </c>
      <c r="I8" s="35">
        <f t="shared" si="1"/>
        <v>2.0000000000006679E-3</v>
      </c>
      <c r="J8" s="29" t="s">
        <v>42</v>
      </c>
      <c r="K8" s="4" t="s">
        <v>9</v>
      </c>
      <c r="L8" s="16">
        <v>28</v>
      </c>
    </row>
    <row r="9" spans="1:12">
      <c r="A9" s="15">
        <v>10</v>
      </c>
      <c r="B9" s="4" t="s">
        <v>10</v>
      </c>
      <c r="C9" s="5">
        <v>1.09896148140007E-2</v>
      </c>
      <c r="D9" s="6">
        <v>1.09896148140007E-2</v>
      </c>
      <c r="E9" s="7">
        <f t="shared" si="0"/>
        <v>90.995000000000573</v>
      </c>
      <c r="F9" s="25">
        <f t="shared" si="0"/>
        <v>90.995000000000573</v>
      </c>
      <c r="G9" s="33">
        <v>45.188164685300002</v>
      </c>
      <c r="H9" s="7">
        <v>45.804398694470002</v>
      </c>
      <c r="I9" s="34">
        <f t="shared" si="1"/>
        <v>0.61623400917000026</v>
      </c>
      <c r="J9" s="28"/>
      <c r="K9" s="8"/>
      <c r="L9" s="16">
        <v>26</v>
      </c>
    </row>
    <row r="10" spans="1:12">
      <c r="A10" s="15">
        <v>11</v>
      </c>
      <c r="B10" s="4" t="s">
        <v>11</v>
      </c>
      <c r="C10" s="5">
        <v>-2.1121554546414598E-2</v>
      </c>
      <c r="D10" s="6">
        <v>-2.1121554546414598E-2</v>
      </c>
      <c r="E10" s="7">
        <f t="shared" si="0"/>
        <v>-47.345000000000041</v>
      </c>
      <c r="F10" s="25">
        <f t="shared" si="0"/>
        <v>-47.345000000000041</v>
      </c>
      <c r="G10" s="33">
        <v>3.73</v>
      </c>
      <c r="H10" s="7">
        <v>3.5870000000000002</v>
      </c>
      <c r="I10" s="35">
        <f t="shared" si="1"/>
        <v>-0.14299999999999979</v>
      </c>
      <c r="J10" s="29" t="s">
        <v>43</v>
      </c>
      <c r="K10" s="4" t="s">
        <v>12</v>
      </c>
      <c r="L10" s="16">
        <v>22.5</v>
      </c>
    </row>
    <row r="11" spans="1:12">
      <c r="A11" s="15">
        <v>12</v>
      </c>
      <c r="B11" s="4" t="s">
        <v>13</v>
      </c>
      <c r="C11" s="5">
        <v>-1.22691859395129E-2</v>
      </c>
      <c r="D11" s="6">
        <v>-1.22691859395129E-2</v>
      </c>
      <c r="E11" s="7">
        <f t="shared" si="0"/>
        <v>-81.505000000000095</v>
      </c>
      <c r="F11" s="25">
        <f t="shared" si="0"/>
        <v>-81.505000000000095</v>
      </c>
      <c r="G11" s="33">
        <v>2.3130585505869998</v>
      </c>
      <c r="H11" s="7">
        <v>4.2534030126889997</v>
      </c>
      <c r="I11" s="34">
        <f t="shared" si="1"/>
        <v>1.9403444621019998</v>
      </c>
      <c r="J11" s="28"/>
      <c r="K11" s="8"/>
      <c r="L11" s="16">
        <v>23.5</v>
      </c>
    </row>
    <row r="12" spans="1:12">
      <c r="A12" s="15">
        <v>13</v>
      </c>
      <c r="B12" s="4" t="s">
        <v>14</v>
      </c>
      <c r="C12" s="5">
        <v>1.3192612137203101E-2</v>
      </c>
      <c r="D12" s="6">
        <v>1.3192612137203101E-2</v>
      </c>
      <c r="E12" s="7">
        <f t="shared" si="0"/>
        <v>75.800000000000381</v>
      </c>
      <c r="F12" s="25">
        <f t="shared" si="0"/>
        <v>75.800000000000381</v>
      </c>
      <c r="G12" s="33">
        <v>12.74</v>
      </c>
      <c r="H12" s="7">
        <v>12.718</v>
      </c>
      <c r="I12" s="35">
        <f t="shared" si="1"/>
        <v>-2.2000000000000242E-2</v>
      </c>
      <c r="J12" s="29" t="s">
        <v>42</v>
      </c>
      <c r="K12" s="4" t="s">
        <v>9</v>
      </c>
      <c r="L12" s="16">
        <v>23.5</v>
      </c>
    </row>
    <row r="13" spans="1:12">
      <c r="A13" s="15">
        <v>14</v>
      </c>
      <c r="B13" s="4" t="s">
        <v>15</v>
      </c>
      <c r="C13" s="5">
        <v>-7.4107010523195398E-3</v>
      </c>
      <c r="D13" s="6">
        <v>-7.4107010523195398E-3</v>
      </c>
      <c r="E13" s="7">
        <f t="shared" si="0"/>
        <v>-134.94000000000017</v>
      </c>
      <c r="F13" s="25">
        <f t="shared" si="0"/>
        <v>-134.94000000000017</v>
      </c>
      <c r="G13" s="33">
        <v>3.5000168523699999</v>
      </c>
      <c r="H13" s="7">
        <v>3.387</v>
      </c>
      <c r="I13" s="35">
        <f t="shared" si="1"/>
        <v>-0.11301685236999992</v>
      </c>
      <c r="J13" s="29" t="s">
        <v>44</v>
      </c>
      <c r="K13" s="4" t="s">
        <v>16</v>
      </c>
      <c r="L13" s="16">
        <v>23.5</v>
      </c>
    </row>
    <row r="14" spans="1:12">
      <c r="A14" s="15">
        <v>15</v>
      </c>
      <c r="B14" s="4" t="s">
        <v>17</v>
      </c>
      <c r="C14" s="5">
        <v>2.4232143938935002E-3</v>
      </c>
      <c r="D14" s="6">
        <v>2.4232143938935002E-3</v>
      </c>
      <c r="E14" s="7">
        <f t="shared" si="0"/>
        <v>412.6749999999999</v>
      </c>
      <c r="F14" s="25">
        <f t="shared" si="0"/>
        <v>412.6749999999999</v>
      </c>
      <c r="G14" s="33">
        <v>37.76729726904</v>
      </c>
      <c r="H14" s="7">
        <v>37.296181949560001</v>
      </c>
      <c r="I14" s="34">
        <f t="shared" si="1"/>
        <v>-0.47111531947999907</v>
      </c>
      <c r="J14" s="28"/>
      <c r="K14" s="8"/>
      <c r="L14" s="16">
        <v>23.5</v>
      </c>
    </row>
    <row r="15" spans="1:12">
      <c r="A15" s="15">
        <v>16</v>
      </c>
      <c r="B15" s="4" t="s">
        <v>18</v>
      </c>
      <c r="C15" s="5">
        <v>0</v>
      </c>
      <c r="D15" s="6">
        <v>0</v>
      </c>
      <c r="E15" s="7"/>
      <c r="F15" s="25"/>
      <c r="G15" s="33">
        <v>5</v>
      </c>
      <c r="H15" s="7">
        <v>5</v>
      </c>
      <c r="I15" s="35">
        <f t="shared" si="1"/>
        <v>0</v>
      </c>
      <c r="J15" s="29" t="s">
        <v>19</v>
      </c>
      <c r="K15" s="4" t="s">
        <v>19</v>
      </c>
      <c r="L15" s="16">
        <v>25</v>
      </c>
    </row>
    <row r="16" spans="1:12">
      <c r="A16" s="15">
        <v>17</v>
      </c>
      <c r="B16" s="4" t="s">
        <v>20</v>
      </c>
      <c r="C16" s="5">
        <v>0</v>
      </c>
      <c r="D16" s="6">
        <v>0</v>
      </c>
      <c r="E16" s="7"/>
      <c r="F16" s="25"/>
      <c r="G16" s="33">
        <v>25</v>
      </c>
      <c r="H16" s="7">
        <v>25</v>
      </c>
      <c r="I16" s="34">
        <f t="shared" si="1"/>
        <v>0</v>
      </c>
      <c r="J16" s="28"/>
      <c r="K16" s="8"/>
      <c r="L16" s="16">
        <v>25</v>
      </c>
    </row>
    <row r="17" spans="1:12">
      <c r="A17" s="15">
        <v>18</v>
      </c>
      <c r="B17" s="4" t="s">
        <v>21</v>
      </c>
      <c r="C17" s="5">
        <v>4.4767767207610498E-3</v>
      </c>
      <c r="D17" s="6">
        <v>4.4767767207610498E-3</v>
      </c>
      <c r="E17" s="7">
        <f t="shared" si="0"/>
        <v>223.37500000000011</v>
      </c>
      <c r="F17" s="25">
        <f t="shared" si="0"/>
        <v>223.37500000000011</v>
      </c>
      <c r="G17" s="33">
        <v>3.5000106365480002</v>
      </c>
      <c r="H17" s="7">
        <v>3.5049999999999999</v>
      </c>
      <c r="I17" s="35">
        <f t="shared" si="1"/>
        <v>4.9893634519997399E-3</v>
      </c>
      <c r="J17" s="29" t="s">
        <v>45</v>
      </c>
      <c r="K17" s="4" t="s">
        <v>22</v>
      </c>
      <c r="L17" s="16">
        <v>22</v>
      </c>
    </row>
    <row r="18" spans="1:12">
      <c r="A18" s="15">
        <v>19</v>
      </c>
      <c r="B18" s="4" t="s">
        <v>23</v>
      </c>
      <c r="C18" s="5">
        <v>2.24190113216007E-2</v>
      </c>
      <c r="D18" s="6">
        <v>2.24190113216007E-2</v>
      </c>
      <c r="E18" s="7">
        <f t="shared" si="0"/>
        <v>44.605000000000032</v>
      </c>
      <c r="F18" s="25">
        <f t="shared" si="0"/>
        <v>44.605000000000032</v>
      </c>
      <c r="G18" s="33">
        <v>13.57</v>
      </c>
      <c r="H18" s="7">
        <v>13.593999999999999</v>
      </c>
      <c r="I18" s="35">
        <f t="shared" si="1"/>
        <v>2.3999999999999133E-2</v>
      </c>
      <c r="J18" s="29" t="s">
        <v>24</v>
      </c>
      <c r="K18" s="4" t="s">
        <v>24</v>
      </c>
      <c r="L18" s="16">
        <v>22</v>
      </c>
    </row>
    <row r="19" spans="1:12">
      <c r="A19" s="15">
        <v>20</v>
      </c>
      <c r="B19" s="4" t="s">
        <v>25</v>
      </c>
      <c r="C19" s="5">
        <v>-2.46305418719211E-2</v>
      </c>
      <c r="D19" s="6">
        <v>-2.46305418719211E-2</v>
      </c>
      <c r="E19" s="7">
        <f t="shared" si="0"/>
        <v>-40.600000000000136</v>
      </c>
      <c r="F19" s="25">
        <f t="shared" si="0"/>
        <v>-40.600000000000136</v>
      </c>
      <c r="G19" s="33">
        <v>2.2379685297059999</v>
      </c>
      <c r="H19" s="7">
        <v>2.224639260564</v>
      </c>
      <c r="I19" s="34">
        <f t="shared" si="1"/>
        <v>-1.3329269141999944E-2</v>
      </c>
      <c r="J19" s="28"/>
      <c r="K19" s="8"/>
      <c r="L19" s="16">
        <v>22</v>
      </c>
    </row>
    <row r="20" spans="1:12">
      <c r="A20" s="15">
        <v>21</v>
      </c>
      <c r="B20" s="4" t="s">
        <v>26</v>
      </c>
      <c r="C20" s="5">
        <v>-2.5342118601114998E-2</v>
      </c>
      <c r="D20" s="6">
        <v>-2.5342118601114998E-2</v>
      </c>
      <c r="E20" s="7">
        <f t="shared" si="0"/>
        <v>-39.460000000000086</v>
      </c>
      <c r="F20" s="25">
        <f t="shared" si="0"/>
        <v>-39.460000000000086</v>
      </c>
      <c r="G20" s="33">
        <v>4.46</v>
      </c>
      <c r="H20" s="7">
        <v>4.3559999999999999</v>
      </c>
      <c r="I20" s="35">
        <f t="shared" si="1"/>
        <v>-0.10400000000000009</v>
      </c>
      <c r="J20" s="29" t="s">
        <v>44</v>
      </c>
      <c r="K20" s="4" t="s">
        <v>27</v>
      </c>
      <c r="L20" s="16">
        <v>22</v>
      </c>
    </row>
    <row r="21" spans="1:12">
      <c r="A21" s="15">
        <v>22</v>
      </c>
      <c r="B21" s="4" t="s">
        <v>28</v>
      </c>
      <c r="C21" s="5">
        <v>-1.09896148140007E-2</v>
      </c>
      <c r="D21" s="6">
        <v>-1.09896148140007E-2</v>
      </c>
      <c r="E21" s="7">
        <f t="shared" si="0"/>
        <v>-90.995000000000573</v>
      </c>
      <c r="F21" s="25">
        <f t="shared" si="0"/>
        <v>-90.995000000000573</v>
      </c>
      <c r="G21" s="33">
        <v>1.4412652899580001</v>
      </c>
      <c r="H21" s="7">
        <v>2.2155822167500001</v>
      </c>
      <c r="I21" s="34">
        <f t="shared" si="1"/>
        <v>0.77431692679200004</v>
      </c>
      <c r="J21" s="28"/>
      <c r="K21" s="8"/>
      <c r="L21" s="16">
        <v>24.5</v>
      </c>
    </row>
    <row r="22" spans="1:12">
      <c r="A22" s="15">
        <v>23</v>
      </c>
      <c r="B22" s="4" t="s">
        <v>29</v>
      </c>
      <c r="C22" s="5">
        <v>1.9974033756117001E-2</v>
      </c>
      <c r="D22" s="6">
        <v>1.9974033756117001E-2</v>
      </c>
      <c r="E22" s="7">
        <f t="shared" si="0"/>
        <v>50.065000000000119</v>
      </c>
      <c r="F22" s="25">
        <f t="shared" si="0"/>
        <v>50.065000000000119</v>
      </c>
      <c r="G22" s="33">
        <v>18</v>
      </c>
      <c r="H22" s="7">
        <v>18.042999999999999</v>
      </c>
      <c r="I22" s="35">
        <f t="shared" si="1"/>
        <v>4.2999999999999261E-2</v>
      </c>
      <c r="J22" s="29" t="s">
        <v>24</v>
      </c>
      <c r="K22" s="4" t="s">
        <v>24</v>
      </c>
      <c r="L22" s="16">
        <v>26.5</v>
      </c>
    </row>
    <row r="23" spans="1:12">
      <c r="A23" s="15">
        <v>24</v>
      </c>
      <c r="B23" s="4" t="s">
        <v>30</v>
      </c>
      <c r="C23" s="5">
        <v>-1.7956545160711001E-2</v>
      </c>
      <c r="D23" s="6">
        <v>-1.7956545160711001E-2</v>
      </c>
      <c r="E23" s="7">
        <f t="shared" si="0"/>
        <v>-55.690000000000239</v>
      </c>
      <c r="F23" s="25">
        <f t="shared" si="0"/>
        <v>-55.690000000000239</v>
      </c>
      <c r="G23" s="33">
        <v>2.3074730356159998</v>
      </c>
      <c r="H23" s="7">
        <v>2.3055892072090001</v>
      </c>
      <c r="I23" s="34">
        <f t="shared" si="1"/>
        <v>-1.8838284069997435E-3</v>
      </c>
      <c r="J23" s="28"/>
      <c r="K23" s="8"/>
      <c r="L23" s="16">
        <v>26.5</v>
      </c>
    </row>
    <row r="24" spans="1:12">
      <c r="A24" s="15">
        <v>25</v>
      </c>
      <c r="B24" s="4" t="s">
        <v>31</v>
      </c>
      <c r="C24" s="5">
        <v>-1.9974033756117001E-2</v>
      </c>
      <c r="D24" s="6">
        <v>-1.9974033756117001E-2</v>
      </c>
      <c r="E24" s="7">
        <f t="shared" si="0"/>
        <v>-50.065000000000119</v>
      </c>
      <c r="F24" s="25">
        <f t="shared" si="0"/>
        <v>-50.065000000000119</v>
      </c>
      <c r="G24" s="33">
        <v>18</v>
      </c>
      <c r="H24" s="7">
        <v>18.052</v>
      </c>
      <c r="I24" s="35">
        <f t="shared" si="1"/>
        <v>5.1999999999999602E-2</v>
      </c>
      <c r="J24" s="29" t="s">
        <v>42</v>
      </c>
      <c r="K24" s="4" t="s">
        <v>9</v>
      </c>
      <c r="L24" s="16">
        <v>24.5</v>
      </c>
    </row>
    <row r="25" spans="1:12">
      <c r="A25" s="15">
        <v>26</v>
      </c>
      <c r="B25" s="4" t="s">
        <v>32</v>
      </c>
      <c r="C25" s="5">
        <v>-1.03241792277513E-2</v>
      </c>
      <c r="D25" s="6">
        <v>-1.03241792277513E-2</v>
      </c>
      <c r="E25" s="7">
        <f t="shared" si="0"/>
        <v>-96.860000000000881</v>
      </c>
      <c r="F25" s="25">
        <f t="shared" si="0"/>
        <v>-96.860000000000881</v>
      </c>
      <c r="G25" s="33">
        <v>33.370310159200002</v>
      </c>
      <c r="H25" s="7">
        <v>32.706049910410002</v>
      </c>
      <c r="I25" s="34">
        <f t="shared" si="1"/>
        <v>-0.66426024879000067</v>
      </c>
      <c r="J25" s="28"/>
      <c r="K25" s="8"/>
      <c r="L25" s="16">
        <v>26.5</v>
      </c>
    </row>
    <row r="26" spans="1:12">
      <c r="A26" s="15">
        <v>27</v>
      </c>
      <c r="B26" s="4" t="s">
        <v>33</v>
      </c>
      <c r="C26" s="5">
        <v>3.3052388035035497E-2</v>
      </c>
      <c r="D26" s="6">
        <v>3.3052388035035497E-2</v>
      </c>
      <c r="E26" s="7">
        <f t="shared" si="0"/>
        <v>30.255000000000031</v>
      </c>
      <c r="F26" s="25">
        <f t="shared" si="0"/>
        <v>30.255000000000031</v>
      </c>
      <c r="G26" s="33">
        <v>17.45</v>
      </c>
      <c r="H26" s="7">
        <v>17.457999999999998</v>
      </c>
      <c r="I26" s="35">
        <f t="shared" si="1"/>
        <v>7.9999999999991189E-3</v>
      </c>
      <c r="J26" s="29" t="s">
        <v>42</v>
      </c>
      <c r="K26" s="4" t="s">
        <v>34</v>
      </c>
      <c r="L26" s="16">
        <v>18.5</v>
      </c>
    </row>
    <row r="27" spans="1:12">
      <c r="A27" s="15">
        <v>28</v>
      </c>
      <c r="B27" s="4" t="s">
        <v>35</v>
      </c>
      <c r="C27" s="5">
        <v>-2.1042885400446099E-3</v>
      </c>
      <c r="D27" s="6">
        <v>-2.1042885400446099E-3</v>
      </c>
      <c r="E27" s="7">
        <f t="shared" si="0"/>
        <v>-475.22000000000025</v>
      </c>
      <c r="F27" s="25">
        <f t="shared" si="0"/>
        <v>-475.22000000000025</v>
      </c>
      <c r="G27" s="33">
        <v>3.349472231959</v>
      </c>
      <c r="H27" s="7">
        <v>3.3761408132690001</v>
      </c>
      <c r="I27" s="34">
        <f t="shared" si="1"/>
        <v>2.666858131000005E-2</v>
      </c>
      <c r="J27" s="28"/>
      <c r="K27" s="8"/>
      <c r="L27" s="16">
        <v>18.5</v>
      </c>
    </row>
    <row r="28" spans="1:12">
      <c r="A28" s="15">
        <v>29</v>
      </c>
      <c r="B28" s="4" t="s">
        <v>36</v>
      </c>
      <c r="C28" s="5">
        <v>-1.6021789633902099E-2</v>
      </c>
      <c r="D28" s="6">
        <v>-1.6021789633902099E-2</v>
      </c>
      <c r="E28" s="7">
        <f t="shared" si="0"/>
        <v>-62.415000000000028</v>
      </c>
      <c r="F28" s="25">
        <f t="shared" si="0"/>
        <v>-62.415000000000028</v>
      </c>
      <c r="G28" s="33">
        <v>4.51</v>
      </c>
      <c r="H28" s="7">
        <v>4.3639999999999999</v>
      </c>
      <c r="I28" s="35">
        <f t="shared" si="1"/>
        <v>-0.14599999999999991</v>
      </c>
      <c r="J28" s="29" t="s">
        <v>44</v>
      </c>
      <c r="K28" s="4" t="s">
        <v>16</v>
      </c>
      <c r="L28" s="16">
        <v>13</v>
      </c>
    </row>
    <row r="29" spans="1:12" ht="15.75" thickBot="1">
      <c r="A29" s="15">
        <v>30</v>
      </c>
      <c r="B29" s="4" t="s">
        <v>37</v>
      </c>
      <c r="C29" s="5">
        <v>4.3346337234503603E-2</v>
      </c>
      <c r="D29" s="6">
        <v>4.3346337234503603E-2</v>
      </c>
      <c r="E29" s="7">
        <f t="shared" si="0"/>
        <v>23.070000000000043</v>
      </c>
      <c r="F29" s="25">
        <f t="shared" si="0"/>
        <v>23.070000000000043</v>
      </c>
      <c r="G29" s="36">
        <v>16.188051846499999</v>
      </c>
      <c r="H29" s="37">
        <v>16.553806718010001</v>
      </c>
      <c r="I29" s="38">
        <f t="shared" si="1"/>
        <v>0.36575487151000274</v>
      </c>
      <c r="J29" s="8"/>
      <c r="K29" s="8"/>
      <c r="L29" s="16">
        <v>10.5</v>
      </c>
    </row>
    <row r="30" spans="1:12">
      <c r="A30" s="15">
        <v>31</v>
      </c>
      <c r="B30" s="4" t="s">
        <v>38</v>
      </c>
      <c r="C30" s="5">
        <v>0</v>
      </c>
      <c r="D30" s="6">
        <v>0</v>
      </c>
      <c r="E30" s="9"/>
      <c r="F30" s="9"/>
      <c r="G30" s="30"/>
      <c r="H30" s="30"/>
      <c r="I30" s="30"/>
      <c r="J30" s="9"/>
      <c r="K30" s="9"/>
      <c r="L30" s="16">
        <v>9.3686486019081592</v>
      </c>
    </row>
    <row r="31" spans="1:12" ht="15.75" thickBo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5.75" thickBot="1"/>
    <row r="33" spans="6:10">
      <c r="F33" s="41" t="s">
        <v>50</v>
      </c>
      <c r="G33" s="42"/>
      <c r="H33" s="42"/>
      <c r="I33" s="43">
        <f>SUM(H5:H29)-SUM(G5:G29)</f>
        <v>2.0104689701838652E-4</v>
      </c>
      <c r="J33" s="39"/>
    </row>
    <row r="34" spans="6:10">
      <c r="F34" s="44" t="s">
        <v>51</v>
      </c>
      <c r="G34" s="40"/>
      <c r="H34" s="40"/>
      <c r="I34" s="45">
        <f>SUM(H5:H14)-SUM(G5:G14)</f>
        <v>-0.36905534982804511</v>
      </c>
    </row>
    <row r="35" spans="6:10" ht="15.75" thickBot="1">
      <c r="F35" s="46" t="s">
        <v>52</v>
      </c>
      <c r="G35" s="47"/>
      <c r="H35" s="47"/>
      <c r="I35" s="48">
        <f>SUM(H5:H28)-SUM(G5:G28)</f>
        <v>-0.36555382461301633</v>
      </c>
    </row>
  </sheetData>
  <mergeCells count="22">
    <mergeCell ref="F33:H33"/>
    <mergeCell ref="F34:H34"/>
    <mergeCell ref="F35:H35"/>
    <mergeCell ref="J11:K11"/>
    <mergeCell ref="J9:K9"/>
    <mergeCell ref="J7:K7"/>
    <mergeCell ref="J5:K5"/>
    <mergeCell ref="A1:L1"/>
    <mergeCell ref="J29:K29"/>
    <mergeCell ref="A3:B4"/>
    <mergeCell ref="E30:K30"/>
    <mergeCell ref="J27:K27"/>
    <mergeCell ref="J25:K25"/>
    <mergeCell ref="J23:K23"/>
    <mergeCell ref="J21:K21"/>
    <mergeCell ref="J19:K19"/>
    <mergeCell ref="J16:K16"/>
    <mergeCell ref="J14:K14"/>
    <mergeCell ref="C3:D3"/>
    <mergeCell ref="J3:K3"/>
    <mergeCell ref="E3:F3"/>
    <mergeCell ref="G3:I3"/>
  </mergeCells>
  <pageMargins left="0.7" right="0.7" top="0.75" bottom="0.75" header="0.3" footer="0.3"/>
  <pageSetup paperSize="9" orientation="portrait" horizontalDpi="0" verticalDpi="0" r:id="rId1"/>
  <ignoredErrors>
    <ignoredError sqref="I34: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2:V27"/>
  <sheetViews>
    <sheetView tabSelected="1" topLeftCell="A7" workbookViewId="0">
      <selection activeCell="V31" sqref="V31"/>
    </sheetView>
  </sheetViews>
  <sheetFormatPr defaultRowHeight="15"/>
  <sheetData>
    <row r="2" spans="4:22"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4:22"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4:22"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4:22"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4:22"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4:22"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4:22"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4:22"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4:22"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4:22"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4:22"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4:22"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4:22"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4:22"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4:22"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4:22"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4:22"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4:22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4:22"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4:22"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4:22"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4:22"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>
      <c r="D24" s="1"/>
      <c r="E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4:22"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4:22"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4:22"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ptp</dc:creator>
  <cp:lastModifiedBy>ptp</cp:lastModifiedBy>
  <dcterms:created xsi:type="dcterms:W3CDTF">2013-01-22T09:57:57Z</dcterms:created>
  <dcterms:modified xsi:type="dcterms:W3CDTF">2013-01-22T10:31:08Z</dcterms:modified>
</cp:coreProperties>
</file>